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01\disk\総務\梯\000_総務\010_年末調整\"/>
    </mc:Choice>
  </mc:AlternateContent>
  <xr:revisionPtr revIDLastSave="0" documentId="8_{C7BA35E9-6A3F-447C-B776-AEAC67BB10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1" r:id="rId1"/>
  </sheets>
  <definedNames>
    <definedName name="シャツ">#REF!</definedName>
    <definedName name="ジャンバー">#REF!</definedName>
    <definedName name="ズボンカーゴ">#REF!</definedName>
    <definedName name="ズボンスラックス">#REF!</definedName>
    <definedName name="ブルゾン">#REF!</definedName>
    <definedName name="リスト">#REF!</definedName>
    <definedName name="型">#REF!</definedName>
    <definedName name="品名">#REF!</definedName>
    <definedName name="防寒ジャンバー">#REF!</definedName>
    <definedName name="防寒ズボン">#REF!</definedName>
    <definedName name="名前有りカーゴ">#REF!</definedName>
    <definedName name="名前有りジャンバー">#REF!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21" l="1"/>
  <c r="P15" i="21"/>
  <c r="V15" i="21" s="1"/>
  <c r="P16" i="21"/>
  <c r="V16" i="21" s="1"/>
  <c r="Y16" i="21" l="1"/>
  <c r="U9" i="21" l="1"/>
  <c r="AB9" i="21" s="1"/>
  <c r="U8" i="21"/>
  <c r="AB8" i="21" s="1"/>
  <c r="L6" i="21"/>
  <c r="S6" i="21" s="1"/>
  <c r="U4" i="21"/>
  <c r="AB4" i="21" s="1"/>
  <c r="AH8" i="21" l="1"/>
  <c r="AH9" i="21" s="1"/>
  <c r="AB3" i="21"/>
  <c r="AH3" i="21" l="1"/>
  <c r="AH4" i="21" l="1"/>
  <c r="AG13" i="21" s="1"/>
</calcChain>
</file>

<file path=xl/sharedStrings.xml><?xml version="1.0" encoding="utf-8"?>
<sst xmlns="http://schemas.openxmlformats.org/spreadsheetml/2006/main" count="57" uniqueCount="47">
  <si>
    <t>(a)</t>
    <phoneticPr fontId="2"/>
  </si>
  <si>
    <t>①</t>
    <phoneticPr fontId="2"/>
  </si>
  <si>
    <t>②</t>
    <phoneticPr fontId="2"/>
  </si>
  <si>
    <t>③</t>
    <phoneticPr fontId="2"/>
  </si>
  <si>
    <t>イ</t>
    <phoneticPr fontId="2"/>
  </si>
  <si>
    <t>（C)の合計額を計算式に当てはめた金額</t>
    <rPh sb="4" eb="6">
      <t>ゴウケイ</t>
    </rPh>
    <rPh sb="6" eb="7">
      <t>ガク</t>
    </rPh>
    <rPh sb="8" eb="11">
      <t>ケイサンシキ</t>
    </rPh>
    <rPh sb="12" eb="13">
      <t>ア</t>
    </rPh>
    <rPh sb="17" eb="19">
      <t>キンガク</t>
    </rPh>
    <phoneticPr fontId="2"/>
  </si>
  <si>
    <t>ロ</t>
    <phoneticPr fontId="2"/>
  </si>
  <si>
    <t>一般の生命保険料</t>
    <rPh sb="0" eb="2">
      <t>イッパン</t>
    </rPh>
    <rPh sb="3" eb="8">
      <t>セイメイホケンリョウ</t>
    </rPh>
    <phoneticPr fontId="2"/>
  </si>
  <si>
    <t>Ａ</t>
    <phoneticPr fontId="2"/>
  </si>
  <si>
    <t>Ｂ</t>
    <phoneticPr fontId="2"/>
  </si>
  <si>
    <t>Ａの金額を計算式に当てはめた金額</t>
    <rPh sb="2" eb="4">
      <t>キンガク</t>
    </rPh>
    <rPh sb="5" eb="8">
      <t>ケイサンシキ</t>
    </rPh>
    <rPh sb="9" eb="10">
      <t>ア</t>
    </rPh>
    <rPh sb="14" eb="16">
      <t>キンガク</t>
    </rPh>
    <phoneticPr fontId="2"/>
  </si>
  <si>
    <t>Ｂの金額を計算式に当てはめた金額</t>
    <rPh sb="2" eb="4">
      <t>キンガク</t>
    </rPh>
    <rPh sb="5" eb="8">
      <t>ケイサンシキ</t>
    </rPh>
    <rPh sb="9" eb="10">
      <t>ア</t>
    </rPh>
    <rPh sb="14" eb="16">
      <t>キンガク</t>
    </rPh>
    <phoneticPr fontId="2"/>
  </si>
  <si>
    <t>計(①+②)</t>
    <rPh sb="0" eb="1">
      <t>ケイ</t>
    </rPh>
    <phoneticPr fontId="2"/>
  </si>
  <si>
    <t>Ｄ</t>
    <phoneticPr fontId="2"/>
  </si>
  <si>
    <t>Ｅ</t>
    <phoneticPr fontId="2"/>
  </si>
  <si>
    <t>④</t>
    <phoneticPr fontId="2"/>
  </si>
  <si>
    <t>⑤</t>
    <phoneticPr fontId="2"/>
  </si>
  <si>
    <t>計(④+⑤)</t>
    <rPh sb="0" eb="1">
      <t>ケイ</t>
    </rPh>
    <phoneticPr fontId="2"/>
  </si>
  <si>
    <t>⑥</t>
    <phoneticPr fontId="2"/>
  </si>
  <si>
    <t>ハ</t>
    <phoneticPr fontId="2"/>
  </si>
  <si>
    <t>介護医療
保険料</t>
    <rPh sb="0" eb="2">
      <t>カイゴ</t>
    </rPh>
    <rPh sb="2" eb="4">
      <t>イリョウ</t>
    </rPh>
    <rPh sb="5" eb="8">
      <t>ホケンリョウ</t>
    </rPh>
    <phoneticPr fontId="2"/>
  </si>
  <si>
    <t>個人年金
保険料</t>
    <rPh sb="0" eb="2">
      <t>コジン</t>
    </rPh>
    <rPh sb="2" eb="4">
      <t>ネンキン</t>
    </rPh>
    <rPh sb="5" eb="8">
      <t>ホケンリョウ</t>
    </rPh>
    <phoneticPr fontId="2"/>
  </si>
  <si>
    <t>地震保険料</t>
    <rPh sb="0" eb="2">
      <t>ジシン</t>
    </rPh>
    <rPh sb="2" eb="5">
      <t>ホケンリョウ</t>
    </rPh>
    <phoneticPr fontId="2"/>
  </si>
  <si>
    <t>地震保険料</t>
    <rPh sb="0" eb="2">
      <t>ジシン</t>
    </rPh>
    <rPh sb="2" eb="4">
      <t>ホケン</t>
    </rPh>
    <rPh sb="4" eb="5">
      <t>リョウ</t>
    </rPh>
    <phoneticPr fontId="2"/>
  </si>
  <si>
    <t>旧長期損害保険料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phoneticPr fontId="2"/>
  </si>
  <si>
    <t>Ａ</t>
    <phoneticPr fontId="2"/>
  </si>
  <si>
    <t>Ｂ</t>
    <phoneticPr fontId="2"/>
  </si>
  <si>
    <t>Ｃ</t>
    <phoneticPr fontId="2"/>
  </si>
  <si>
    <t>Ｂの控除額
最高50,000円</t>
    <rPh sb="2" eb="4">
      <t>コウジョ</t>
    </rPh>
    <rPh sb="4" eb="5">
      <t>ガク</t>
    </rPh>
    <rPh sb="6" eb="8">
      <t>サイコウ</t>
    </rPh>
    <rPh sb="10" eb="15">
      <t>０００エン</t>
    </rPh>
    <phoneticPr fontId="2"/>
  </si>
  <si>
    <t>Ｃの控除額
最高15,000円</t>
    <rPh sb="2" eb="4">
      <t>コウジョ</t>
    </rPh>
    <rPh sb="4" eb="5">
      <t>ガク</t>
    </rPh>
    <rPh sb="6" eb="8">
      <t>サイコウ</t>
    </rPh>
    <rPh sb="10" eb="15">
      <t>０００エン</t>
    </rPh>
    <phoneticPr fontId="2"/>
  </si>
  <si>
    <t>Ｂ+Ｃ
最高50,000円</t>
    <rPh sb="4" eb="6">
      <t>サイコウ</t>
    </rPh>
    <rPh sb="8" eb="13">
      <t>０００エン</t>
    </rPh>
    <phoneticPr fontId="2"/>
  </si>
  <si>
    <r>
      <rPr>
        <b/>
        <sz val="11"/>
        <color theme="1"/>
        <rFont val="ＭＳ ゴシック"/>
        <family val="3"/>
        <charset val="128"/>
      </rPr>
      <t>地震保険料</t>
    </r>
    <r>
      <rPr>
        <sz val="11"/>
        <color theme="1"/>
        <rFont val="ＭＳ ゴシック"/>
        <family val="3"/>
        <charset val="128"/>
      </rPr>
      <t>の
金額の合計</t>
    </r>
    <rPh sb="0" eb="2">
      <t>ジシン</t>
    </rPh>
    <rPh sb="2" eb="5">
      <t>ホケンリョウ</t>
    </rPh>
    <rPh sb="7" eb="9">
      <t>キンガク</t>
    </rPh>
    <rPh sb="10" eb="12">
      <t>ゴウケイ</t>
    </rPh>
    <phoneticPr fontId="2"/>
  </si>
  <si>
    <r>
      <rPr>
        <b/>
        <sz val="10"/>
        <color theme="1"/>
        <rFont val="ＭＳ ゴシック"/>
        <family val="3"/>
        <charset val="128"/>
      </rPr>
      <t>旧長期損害保険料</t>
    </r>
    <r>
      <rPr>
        <sz val="11"/>
        <color theme="1"/>
        <rFont val="ＭＳ ゴシック"/>
        <family val="3"/>
        <charset val="128"/>
      </rPr>
      <t>の金額の合計</t>
    </r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rPh sb="12" eb="14">
      <t>ゴウケイ</t>
    </rPh>
    <phoneticPr fontId="2"/>
  </si>
  <si>
    <t>保険料控除申告書　計算シート</t>
    <rPh sb="0" eb="3">
      <t>ホケンリョウ</t>
    </rPh>
    <rPh sb="3" eb="5">
      <t>コウジョ</t>
    </rPh>
    <rPh sb="5" eb="8">
      <t>シンコクショ</t>
    </rPh>
    <rPh sb="9" eb="11">
      <t>ケイサン</t>
    </rPh>
    <phoneticPr fontId="2"/>
  </si>
  <si>
    <t>←この色のセルのみ入力</t>
    <rPh sb="3" eb="4">
      <t>イロ</t>
    </rPh>
    <rPh sb="9" eb="11">
      <t>ニュウリョク</t>
    </rPh>
    <phoneticPr fontId="2"/>
  </si>
  <si>
    <r>
      <t xml:space="preserve">今年度中に支払った
</t>
    </r>
    <r>
      <rPr>
        <sz val="14"/>
        <color rgb="FFFF0000"/>
        <rFont val="ＭＳ ゴシック"/>
        <family val="3"/>
        <charset val="128"/>
      </rPr>
      <t>新</t>
    </r>
    <r>
      <rPr>
        <sz val="11"/>
        <color theme="1"/>
        <rFont val="ＭＳ ゴシック"/>
        <family val="3"/>
        <charset val="128"/>
      </rPr>
      <t>保険料等の金額</t>
    </r>
    <rPh sb="0" eb="4">
      <t>コンネンドチュウ</t>
    </rPh>
    <rPh sb="5" eb="7">
      <t>シハラ</t>
    </rPh>
    <rPh sb="10" eb="14">
      <t>シンホケンリョウ</t>
    </rPh>
    <rPh sb="14" eb="15">
      <t>トウ</t>
    </rPh>
    <rPh sb="16" eb="18">
      <t>キンガク</t>
    </rPh>
    <phoneticPr fontId="2"/>
  </si>
  <si>
    <r>
      <t xml:space="preserve">今年度中に支払った
</t>
    </r>
    <r>
      <rPr>
        <sz val="14"/>
        <color rgb="FFFF0000"/>
        <rFont val="ＭＳ ゴシック"/>
        <family val="3"/>
        <charset val="128"/>
      </rPr>
      <t>旧</t>
    </r>
    <r>
      <rPr>
        <sz val="11"/>
        <color theme="1"/>
        <rFont val="ＭＳ ゴシック"/>
        <family val="3"/>
        <charset val="128"/>
      </rPr>
      <t>保険料等の金額</t>
    </r>
    <rPh sb="0" eb="4">
      <t>コンネンドチュウ</t>
    </rPh>
    <rPh sb="5" eb="7">
      <t>シハラ</t>
    </rPh>
    <rPh sb="10" eb="11">
      <t>キュウ</t>
    </rPh>
    <rPh sb="11" eb="14">
      <t>ホケンリョウ</t>
    </rPh>
    <rPh sb="14" eb="15">
      <t>トウ</t>
    </rPh>
    <rPh sb="16" eb="18">
      <t>キンガク</t>
    </rPh>
    <phoneticPr fontId="2"/>
  </si>
  <si>
    <r>
      <rPr>
        <sz val="14"/>
        <color rgb="FFFF0000"/>
        <rFont val="ＭＳ ゴシック"/>
        <family val="3"/>
        <charset val="128"/>
      </rPr>
      <t>新</t>
    </r>
    <r>
      <rPr>
        <sz val="11"/>
        <color theme="1"/>
        <rFont val="ＭＳ ゴシック"/>
        <family val="3"/>
        <charset val="128"/>
      </rPr>
      <t>保険料等の
金額の合計</t>
    </r>
    <rPh sb="0" eb="4">
      <t>シンホケンリョウ</t>
    </rPh>
    <rPh sb="4" eb="5">
      <t>トウ</t>
    </rPh>
    <rPh sb="7" eb="9">
      <t>キンガク</t>
    </rPh>
    <rPh sb="10" eb="12">
      <t>ゴウケイ</t>
    </rPh>
    <phoneticPr fontId="2"/>
  </si>
  <si>
    <r>
      <rPr>
        <sz val="14"/>
        <color rgb="FFFF0000"/>
        <rFont val="ＭＳ ゴシック"/>
        <family val="3"/>
        <charset val="128"/>
      </rPr>
      <t>旧</t>
    </r>
    <r>
      <rPr>
        <sz val="11"/>
        <color theme="1"/>
        <rFont val="ＭＳ ゴシック"/>
        <family val="3"/>
        <charset val="128"/>
      </rPr>
      <t>保険料等の
金額の合計</t>
    </r>
    <rPh sb="0" eb="1">
      <t>キュウ</t>
    </rPh>
    <rPh sb="1" eb="4">
      <t>ホケンリョウ</t>
    </rPh>
    <rPh sb="4" eb="5">
      <t>トウ</t>
    </rPh>
    <rPh sb="7" eb="9">
      <t>キンガク</t>
    </rPh>
    <rPh sb="10" eb="12">
      <t>ゴウケイ</t>
    </rPh>
    <phoneticPr fontId="2"/>
  </si>
  <si>
    <r>
      <t xml:space="preserve">今年度中に支払った
</t>
    </r>
    <r>
      <rPr>
        <sz val="14"/>
        <color rgb="FFFF0000"/>
        <rFont val="ＭＳ ゴシック"/>
        <family val="3"/>
        <charset val="128"/>
      </rPr>
      <t>新</t>
    </r>
    <r>
      <rPr>
        <sz val="11"/>
        <color theme="1"/>
        <rFont val="ＭＳ ゴシック"/>
        <family val="3"/>
        <charset val="128"/>
      </rPr>
      <t>保険料等の金額</t>
    </r>
    <rPh sb="0" eb="4">
      <t>コンネンドチュウ</t>
    </rPh>
    <rPh sb="5" eb="7">
      <t>シハラ</t>
    </rPh>
    <rPh sb="10" eb="11">
      <t>シン</t>
    </rPh>
    <rPh sb="11" eb="14">
      <t>ホケンリョウ</t>
    </rPh>
    <rPh sb="14" eb="15">
      <t>トウ</t>
    </rPh>
    <rPh sb="16" eb="18">
      <t>キンガク</t>
    </rPh>
    <phoneticPr fontId="2"/>
  </si>
  <si>
    <t>⑤と⑥いずれか多い金額</t>
    <rPh sb="7" eb="8">
      <t>オオ</t>
    </rPh>
    <rPh sb="9" eb="11">
      <t>キンガク</t>
    </rPh>
    <phoneticPr fontId="2"/>
  </si>
  <si>
    <t>②と③いずれか多い金額</t>
    <rPh sb="7" eb="8">
      <t>オオ</t>
    </rPh>
    <rPh sb="9" eb="11">
      <t>キンガク</t>
    </rPh>
    <phoneticPr fontId="2"/>
  </si>
  <si>
    <t>↑どちらか大きい方に色がつくので、
同一契約の場合には色のついた方を記入する</t>
    <rPh sb="5" eb="6">
      <t>オオ</t>
    </rPh>
    <rPh sb="8" eb="9">
      <t>ホウ</t>
    </rPh>
    <rPh sb="10" eb="11">
      <t>イロ</t>
    </rPh>
    <rPh sb="18" eb="20">
      <t>ドウイツ</t>
    </rPh>
    <rPh sb="20" eb="22">
      <t>ケイヤク</t>
    </rPh>
    <rPh sb="23" eb="25">
      <t>バアイ</t>
    </rPh>
    <rPh sb="27" eb="28">
      <t>イロ</t>
    </rPh>
    <rPh sb="32" eb="33">
      <t>ホウ</t>
    </rPh>
    <rPh sb="34" eb="36">
      <t>キニュウ</t>
    </rPh>
    <phoneticPr fontId="2"/>
  </si>
  <si>
    <t>合計額 Ｃ</t>
    <rPh sb="0" eb="2">
      <t>ゴウケイ</t>
    </rPh>
    <rPh sb="2" eb="3">
      <t>ガク</t>
    </rPh>
    <phoneticPr fontId="2"/>
  </si>
  <si>
    <t>←計算式有り</t>
    <rPh sb="1" eb="4">
      <t>ケイサンシキ</t>
    </rPh>
    <rPh sb="4" eb="5">
      <t>ア</t>
    </rPh>
    <phoneticPr fontId="2"/>
  </si>
  <si>
    <t>生命保険料控除額計
（イ+ロ+ハ）
最高120,000円</t>
    <rPh sb="0" eb="5">
      <t>セイメイホケンリョウ</t>
    </rPh>
    <rPh sb="5" eb="7">
      <t>コウジョ</t>
    </rPh>
    <rPh sb="7" eb="8">
      <t>ガク</t>
    </rPh>
    <rPh sb="8" eb="9">
      <t>ケイ</t>
    </rPh>
    <rPh sb="18" eb="20">
      <t>サイコウ</t>
    </rPh>
    <rPh sb="27" eb="28">
      <t>エン</t>
    </rPh>
    <phoneticPr fontId="2"/>
  </si>
  <si>
    <t>証明書が3枚以上ある場合、セルに「＝○○+○○」と入力してください</t>
    <rPh sb="0" eb="3">
      <t>ショウメイショ</t>
    </rPh>
    <rPh sb="5" eb="8">
      <t>マイイジョウ</t>
    </rPh>
    <rPh sb="10" eb="12">
      <t>バアイ</t>
    </rPh>
    <rPh sb="25" eb="2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</si>
</sst>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Yu Gothic"/>
      <family val="2"/>
      <scheme val="minor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20"/>
      <color theme="1"/>
      <name val="HGSｺﾞｼｯｸE"/>
      <family val="3"/>
      <charset val="128"/>
    </font>
    <font>
      <sz val="18"/>
      <name val="HGSｺﾞｼｯｸE"/>
      <family val="3"/>
      <charset val="128"/>
    </font>
    <font>
      <sz val="18"/>
      <color theme="1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6"/>
      <color rgb="FF7DD4FF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1FFE8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thin">
        <color auto="1"/>
      </top>
      <bottom style="thin">
        <color auto="1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auto="1"/>
      </top>
      <bottom style="thick">
        <color rgb="FF0070C0"/>
      </bottom>
      <diagonal/>
    </border>
    <border>
      <left/>
      <right/>
      <top style="thin">
        <color auto="1"/>
      </top>
      <bottom style="thick">
        <color rgb="FF0070C0"/>
      </bottom>
      <diagonal/>
    </border>
    <border>
      <left/>
      <right style="thick">
        <color rgb="FF0070C0"/>
      </right>
      <top style="thin">
        <color auto="1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/>
      <top style="medium">
        <color auto="1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" fillId="0" borderId="0" xfId="0" applyFont="1"/>
    <xf numFmtId="38" fontId="12" fillId="3" borderId="5" xfId="1" applyFont="1" applyFill="1" applyBorder="1" applyAlignment="1">
      <alignment horizontal="center" vertical="center"/>
    </xf>
    <xf numFmtId="38" fontId="12" fillId="3" borderId="6" xfId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distributed" vertical="center" wrapText="1" shrinkToFit="1"/>
    </xf>
    <xf numFmtId="0" fontId="1" fillId="0" borderId="44" xfId="0" applyFont="1" applyBorder="1" applyAlignment="1">
      <alignment horizontal="distributed" vertical="center" shrinkToFit="1"/>
    </xf>
    <xf numFmtId="38" fontId="9" fillId="0" borderId="44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38" fontId="9" fillId="0" borderId="4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19" fillId="0" borderId="7" xfId="0" applyFont="1" applyBorder="1" applyAlignment="1">
      <alignment horizontal="distributed" vertical="center" wrapText="1"/>
    </xf>
    <xf numFmtId="0" fontId="19" fillId="0" borderId="8" xfId="0" applyFont="1" applyBorder="1" applyAlignment="1">
      <alignment horizontal="distributed" vertical="center" wrapText="1"/>
    </xf>
    <xf numFmtId="0" fontId="19" fillId="0" borderId="9" xfId="0" applyFont="1" applyBorder="1" applyAlignment="1">
      <alignment horizontal="distributed" vertical="center" wrapText="1"/>
    </xf>
    <xf numFmtId="0" fontId="19" fillId="0" borderId="10" xfId="0" applyFont="1" applyBorder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 wrapText="1"/>
    </xf>
    <xf numFmtId="38" fontId="12" fillId="3" borderId="12" xfId="1" applyFont="1" applyFill="1" applyBorder="1" applyAlignment="1">
      <alignment horizontal="center" vertical="center"/>
    </xf>
    <xf numFmtId="38" fontId="12" fillId="3" borderId="13" xfId="1" applyFont="1" applyFill="1" applyBorder="1" applyAlignment="1">
      <alignment horizontal="center" vertical="center"/>
    </xf>
    <xf numFmtId="38" fontId="12" fillId="3" borderId="14" xfId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38" fontId="13" fillId="4" borderId="18" xfId="1" applyFont="1" applyFill="1" applyBorder="1" applyAlignment="1">
      <alignment horizontal="center" vertical="center"/>
    </xf>
    <xf numFmtId="38" fontId="13" fillId="4" borderId="19" xfId="1" applyFont="1" applyFill="1" applyBorder="1" applyAlignment="1">
      <alignment horizontal="center" vertical="center"/>
    </xf>
    <xf numFmtId="38" fontId="13" fillId="4" borderId="20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 wrapText="1" shrinkToFit="1"/>
    </xf>
    <xf numFmtId="0" fontId="1" fillId="0" borderId="43" xfId="0" applyFont="1" applyBorder="1" applyAlignment="1">
      <alignment horizontal="distributed" vertical="center" wrapText="1" shrinkToFit="1"/>
    </xf>
    <xf numFmtId="0" fontId="1" fillId="6" borderId="2" xfId="0" applyFont="1" applyFill="1" applyBorder="1" applyAlignment="1">
      <alignment horizontal="distributed" vertical="center"/>
    </xf>
    <xf numFmtId="0" fontId="1" fillId="6" borderId="41" xfId="0" applyFont="1" applyFill="1" applyBorder="1" applyAlignment="1">
      <alignment horizontal="distributed" vertical="center"/>
    </xf>
    <xf numFmtId="0" fontId="1" fillId="6" borderId="28" xfId="0" applyFont="1" applyFill="1" applyBorder="1" applyAlignment="1">
      <alignment horizontal="distributed" vertical="center"/>
    </xf>
    <xf numFmtId="0" fontId="1" fillId="6" borderId="42" xfId="0" applyFont="1" applyFill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 shrinkToFit="1"/>
    </xf>
    <xf numFmtId="0" fontId="1" fillId="0" borderId="26" xfId="0" applyFont="1" applyBorder="1" applyAlignment="1">
      <alignment horizontal="distributed" vertical="center" shrinkToFit="1"/>
    </xf>
    <xf numFmtId="38" fontId="6" fillId="2" borderId="31" xfId="1" applyFont="1" applyFill="1" applyBorder="1" applyAlignment="1" applyProtection="1">
      <alignment horizontal="center" vertical="center"/>
      <protection locked="0"/>
    </xf>
    <xf numFmtId="38" fontId="6" fillId="2" borderId="32" xfId="1" applyFont="1" applyFill="1" applyBorder="1" applyAlignment="1" applyProtection="1">
      <alignment horizontal="center" vertical="center"/>
      <protection locked="0"/>
    </xf>
    <xf numFmtId="38" fontId="6" fillId="2" borderId="25" xfId="1" applyFont="1" applyFill="1" applyBorder="1" applyAlignment="1" applyProtection="1">
      <alignment horizontal="center" vertical="center"/>
      <protection locked="0"/>
    </xf>
    <xf numFmtId="38" fontId="6" fillId="2" borderId="26" xfId="1" applyFont="1" applyFill="1" applyBorder="1" applyAlignment="1" applyProtection="1">
      <alignment horizontal="center" vertical="center"/>
      <protection locked="0"/>
    </xf>
    <xf numFmtId="38" fontId="6" fillId="2" borderId="24" xfId="1" applyFont="1" applyFill="1" applyBorder="1" applyAlignment="1" applyProtection="1">
      <alignment horizontal="center" vertical="center"/>
      <protection locked="0"/>
    </xf>
    <xf numFmtId="38" fontId="6" fillId="2" borderId="30" xfId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25" xfId="0" applyFont="1" applyBorder="1" applyAlignment="1">
      <alignment horizontal="distributed" vertical="center" wrapText="1"/>
    </xf>
    <xf numFmtId="38" fontId="9" fillId="5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8" fontId="9" fillId="5" borderId="5" xfId="1" applyFont="1" applyFill="1" applyBorder="1" applyAlignment="1">
      <alignment horizontal="center" vertical="center" wrapText="1"/>
    </xf>
    <xf numFmtId="38" fontId="9" fillId="5" borderId="6" xfId="1" applyFont="1" applyFill="1" applyBorder="1" applyAlignment="1">
      <alignment horizontal="center" vertical="center" wrapText="1"/>
    </xf>
    <xf numFmtId="38" fontId="9" fillId="5" borderId="5" xfId="1" applyFont="1" applyFill="1" applyBorder="1" applyAlignment="1">
      <alignment horizontal="center" vertical="center"/>
    </xf>
    <xf numFmtId="38" fontId="9" fillId="5" borderId="6" xfId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38" fontId="12" fillId="3" borderId="5" xfId="1" applyFont="1" applyFill="1" applyBorder="1" applyAlignment="1">
      <alignment horizontal="center" vertical="center" wrapText="1"/>
    </xf>
    <xf numFmtId="38" fontId="12" fillId="3" borderId="6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 wrapText="1"/>
    </xf>
    <xf numFmtId="0" fontId="1" fillId="6" borderId="2" xfId="0" applyFont="1" applyFill="1" applyBorder="1" applyAlignment="1">
      <alignment horizontal="distributed" vertical="center" wrapText="1"/>
    </xf>
    <xf numFmtId="0" fontId="1" fillId="6" borderId="41" xfId="0" applyFont="1" applyFill="1" applyBorder="1" applyAlignment="1">
      <alignment horizontal="distributed" vertical="center" wrapText="1"/>
    </xf>
    <xf numFmtId="0" fontId="1" fillId="6" borderId="28" xfId="0" applyFont="1" applyFill="1" applyBorder="1" applyAlignment="1">
      <alignment horizontal="distributed" vertical="center" wrapText="1"/>
    </xf>
    <xf numFmtId="0" fontId="1" fillId="6" borderId="42" xfId="0" applyFont="1" applyFill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wrapText="1"/>
    </xf>
    <xf numFmtId="0" fontId="17" fillId="0" borderId="0" xfId="0" applyFont="1" applyAlignment="1">
      <alignment horizontal="left" vertical="center" wrapText="1"/>
    </xf>
    <xf numFmtId="0" fontId="1" fillId="6" borderId="23" xfId="0" applyFont="1" applyFill="1" applyBorder="1" applyAlignment="1">
      <alignment horizontal="distributed" vertical="center" wrapText="1"/>
    </xf>
    <xf numFmtId="0" fontId="1" fillId="6" borderId="29" xfId="0" applyFont="1" applyFill="1" applyBorder="1" applyAlignment="1">
      <alignment horizontal="distributed" vertical="center" wrapText="1"/>
    </xf>
    <xf numFmtId="0" fontId="1" fillId="6" borderId="36" xfId="0" applyFont="1" applyFill="1" applyBorder="1" applyAlignment="1">
      <alignment horizontal="distributed" vertical="center" wrapText="1"/>
    </xf>
    <xf numFmtId="0" fontId="1" fillId="6" borderId="37" xfId="0" applyFont="1" applyFill="1" applyBorder="1" applyAlignment="1">
      <alignment horizontal="distributed" vertical="center" wrapText="1"/>
    </xf>
    <xf numFmtId="38" fontId="6" fillId="2" borderId="39" xfId="1" applyFont="1" applyFill="1" applyBorder="1" applyAlignment="1" applyProtection="1">
      <alignment horizontal="center" vertical="center"/>
      <protection locked="0"/>
    </xf>
    <xf numFmtId="38" fontId="6" fillId="2" borderId="37" xfId="1" applyFont="1" applyFill="1" applyBorder="1" applyAlignment="1" applyProtection="1">
      <alignment horizontal="center" vertical="center"/>
      <protection locked="0"/>
    </xf>
    <xf numFmtId="38" fontId="6" fillId="2" borderId="38" xfId="1" applyFont="1" applyFill="1" applyBorder="1" applyAlignment="1" applyProtection="1">
      <alignment horizontal="center" vertical="center"/>
      <protection locked="0"/>
    </xf>
    <xf numFmtId="38" fontId="6" fillId="2" borderId="40" xfId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7DD4FF"/>
      <color rgb="FFC5F0FF"/>
      <color rgb="FFFFC1C1"/>
      <color rgb="FFD1FFE8"/>
      <color rgb="FFFF9999"/>
      <color rgb="FFB7FFDB"/>
      <color rgb="FF99FF99"/>
      <color rgb="FFD1F3FF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E1F9-2FE6-4C2B-8DBF-976213D24211}">
  <dimension ref="A1:AJ21"/>
  <sheetViews>
    <sheetView showZeros="0" tabSelected="1" zoomScaleNormal="100" workbookViewId="0">
      <selection activeCell="H3" sqref="H3:J3"/>
    </sheetView>
  </sheetViews>
  <sheetFormatPr defaultRowHeight="13.5"/>
  <cols>
    <col min="1" max="36" width="5.625" style="1" customWidth="1"/>
    <col min="37" max="16384" width="9" style="1"/>
  </cols>
  <sheetData>
    <row r="1" spans="1:36" ht="30" customHeight="1" thickBot="1">
      <c r="A1" s="3"/>
      <c r="B1" s="10" t="s">
        <v>33</v>
      </c>
      <c r="Q1" s="11"/>
      <c r="R1" s="12"/>
      <c r="S1" s="6" t="s">
        <v>34</v>
      </c>
      <c r="T1" s="4"/>
      <c r="U1" s="5"/>
      <c r="V1" s="4"/>
      <c r="X1" s="4"/>
      <c r="Y1" s="4"/>
      <c r="Z1" s="4"/>
    </row>
    <row r="2" spans="1:36" ht="34.5" customHeight="1" thickBot="1">
      <c r="B2" s="20" t="s">
        <v>46</v>
      </c>
      <c r="Q2" s="13"/>
      <c r="R2" s="14"/>
      <c r="S2" s="6" t="s">
        <v>44</v>
      </c>
    </row>
    <row r="3" spans="1:36" ht="33" customHeight="1" thickTop="1" thickBot="1">
      <c r="A3" s="82" t="s">
        <v>7</v>
      </c>
      <c r="B3" s="91"/>
      <c r="C3" s="65" t="s">
        <v>35</v>
      </c>
      <c r="D3" s="66"/>
      <c r="E3" s="66"/>
      <c r="F3" s="86"/>
      <c r="G3" s="15" t="s">
        <v>0</v>
      </c>
      <c r="H3" s="60"/>
      <c r="I3" s="60"/>
      <c r="J3" s="61"/>
      <c r="K3" s="62"/>
      <c r="L3" s="60"/>
      <c r="M3" s="61"/>
      <c r="N3" s="62"/>
      <c r="O3" s="60"/>
      <c r="P3" s="61"/>
      <c r="Q3" s="65" t="s">
        <v>37</v>
      </c>
      <c r="R3" s="66"/>
      <c r="S3" s="81"/>
      <c r="T3" s="8" t="s">
        <v>8</v>
      </c>
      <c r="U3" s="72">
        <f>SUM(H3:P3)</f>
        <v>0</v>
      </c>
      <c r="V3" s="72"/>
      <c r="W3" s="73"/>
      <c r="X3" s="89" t="s">
        <v>10</v>
      </c>
      <c r="Y3" s="31"/>
      <c r="Z3" s="32"/>
      <c r="AA3" s="9" t="s">
        <v>1</v>
      </c>
      <c r="AB3" s="70">
        <f>IF(U3&lt;=20000,U3,IF(U3&lt;=40000,ROUNDUP(U3*1/2+10000,0),IF(U3&lt;=80000,ROUNDUP(U3*1/4+20000,0),40000)))</f>
        <v>0</v>
      </c>
      <c r="AC3" s="70"/>
      <c r="AD3" s="71"/>
      <c r="AE3" s="88" t="s">
        <v>12</v>
      </c>
      <c r="AF3" s="80"/>
      <c r="AG3" s="8" t="s">
        <v>3</v>
      </c>
      <c r="AH3" s="72">
        <f>MIN(AB3+AB4,40000)</f>
        <v>0</v>
      </c>
      <c r="AI3" s="72"/>
      <c r="AJ3" s="73"/>
    </row>
    <row r="4" spans="1:36" ht="33" customHeight="1" thickTop="1" thickBot="1">
      <c r="A4" s="84"/>
      <c r="B4" s="92"/>
      <c r="C4" s="54" t="s">
        <v>36</v>
      </c>
      <c r="D4" s="64"/>
      <c r="E4" s="64"/>
      <c r="F4" s="55"/>
      <c r="G4" s="16" t="s">
        <v>0</v>
      </c>
      <c r="H4" s="58"/>
      <c r="I4" s="58"/>
      <c r="J4" s="59"/>
      <c r="K4" s="63"/>
      <c r="L4" s="58"/>
      <c r="M4" s="59"/>
      <c r="N4" s="63"/>
      <c r="O4" s="58"/>
      <c r="P4" s="59"/>
      <c r="Q4" s="54" t="s">
        <v>38</v>
      </c>
      <c r="R4" s="64"/>
      <c r="S4" s="74"/>
      <c r="T4" s="8" t="s">
        <v>9</v>
      </c>
      <c r="U4" s="72">
        <f>SUM(H4:P4)</f>
        <v>0</v>
      </c>
      <c r="V4" s="72"/>
      <c r="W4" s="73"/>
      <c r="X4" s="87" t="s">
        <v>11</v>
      </c>
      <c r="Y4" s="75"/>
      <c r="Z4" s="76"/>
      <c r="AA4" s="9" t="s">
        <v>2</v>
      </c>
      <c r="AB4" s="70">
        <f>IF(U4&lt;=25000,U4,IF(U4&lt;=50000,ROUNDUP(U4*1/2+12500,0),IF(U4&lt;=100000,ROUNDUP(U4*1/4+25000,0),50000)))</f>
        <v>0</v>
      </c>
      <c r="AC4" s="70"/>
      <c r="AD4" s="71"/>
      <c r="AE4" s="87" t="s">
        <v>41</v>
      </c>
      <c r="AF4" s="76"/>
      <c r="AG4" s="7" t="s">
        <v>4</v>
      </c>
      <c r="AH4" s="77">
        <f>MAX(AB4,AH3)</f>
        <v>0</v>
      </c>
      <c r="AI4" s="77"/>
      <c r="AJ4" s="78"/>
    </row>
    <row r="5" spans="1:36" ht="22.5" customHeight="1" thickBot="1"/>
    <row r="6" spans="1:36" ht="33" customHeight="1" thickTop="1" thickBot="1">
      <c r="A6" s="93" t="s">
        <v>20</v>
      </c>
      <c r="B6" s="94"/>
      <c r="C6" s="17" t="s">
        <v>0</v>
      </c>
      <c r="D6" s="95"/>
      <c r="E6" s="95"/>
      <c r="F6" s="96"/>
      <c r="G6" s="97"/>
      <c r="H6" s="95"/>
      <c r="I6" s="98"/>
      <c r="J6" s="99" t="s">
        <v>43</v>
      </c>
      <c r="K6" s="100"/>
      <c r="L6" s="72">
        <f>SUM(D6:I6)</f>
        <v>0</v>
      </c>
      <c r="M6" s="72"/>
      <c r="N6" s="73"/>
      <c r="O6" s="23" t="s">
        <v>5</v>
      </c>
      <c r="P6" s="23"/>
      <c r="Q6" s="24"/>
      <c r="R6" s="7" t="s">
        <v>6</v>
      </c>
      <c r="S6" s="21">
        <f>IF(L6&lt;=20000,L6,IF(L6&lt;=40000,ROUNDUP(L6*1/2+10000,0),IF(L6&lt;=80000,ROUNDUP(L6*1/4+20000,0),40000)))</f>
        <v>0</v>
      </c>
      <c r="T6" s="21"/>
      <c r="U6" s="22"/>
      <c r="X6" s="2"/>
      <c r="Y6" s="2"/>
      <c r="Z6" s="2"/>
      <c r="AA6" s="2"/>
    </row>
    <row r="7" spans="1:36" ht="21" customHeight="1" thickBot="1"/>
    <row r="8" spans="1:36" ht="33" customHeight="1" thickTop="1" thickBot="1">
      <c r="A8" s="82" t="s">
        <v>21</v>
      </c>
      <c r="B8" s="83"/>
      <c r="C8" s="65" t="s">
        <v>39</v>
      </c>
      <c r="D8" s="66"/>
      <c r="E8" s="66"/>
      <c r="F8" s="86"/>
      <c r="G8" s="15" t="s">
        <v>0</v>
      </c>
      <c r="H8" s="60"/>
      <c r="I8" s="60"/>
      <c r="J8" s="61"/>
      <c r="K8" s="62"/>
      <c r="L8" s="60"/>
      <c r="M8" s="61"/>
      <c r="N8" s="62"/>
      <c r="O8" s="60"/>
      <c r="P8" s="61"/>
      <c r="Q8" s="65" t="s">
        <v>37</v>
      </c>
      <c r="R8" s="66"/>
      <c r="S8" s="81"/>
      <c r="T8" s="8" t="s">
        <v>13</v>
      </c>
      <c r="U8" s="72">
        <f>SUM(H8:P8)</f>
        <v>0</v>
      </c>
      <c r="V8" s="72"/>
      <c r="W8" s="73"/>
      <c r="X8" s="31" t="s">
        <v>10</v>
      </c>
      <c r="Y8" s="31"/>
      <c r="Z8" s="32"/>
      <c r="AA8" s="9" t="s">
        <v>15</v>
      </c>
      <c r="AB8" s="70">
        <f>IF(U8&lt;=20000,U8,IF(U8&lt;=40000,ROUNDUP(U8*1/2+10000,0),IF(U8&lt;=80000,ROUNDUP(U8*1/4+20000,0),40000)))</f>
        <v>0</v>
      </c>
      <c r="AC8" s="70"/>
      <c r="AD8" s="71"/>
      <c r="AE8" s="79" t="s">
        <v>17</v>
      </c>
      <c r="AF8" s="80"/>
      <c r="AG8" s="8" t="s">
        <v>18</v>
      </c>
      <c r="AH8" s="72">
        <f>MIN(AB8+AB9,40000)</f>
        <v>0</v>
      </c>
      <c r="AI8" s="72"/>
      <c r="AJ8" s="73"/>
    </row>
    <row r="9" spans="1:36" ht="33" customHeight="1" thickTop="1" thickBot="1">
      <c r="A9" s="84"/>
      <c r="B9" s="85"/>
      <c r="C9" s="54" t="s">
        <v>36</v>
      </c>
      <c r="D9" s="64"/>
      <c r="E9" s="64"/>
      <c r="F9" s="55"/>
      <c r="G9" s="16" t="s">
        <v>0</v>
      </c>
      <c r="H9" s="58"/>
      <c r="I9" s="58"/>
      <c r="J9" s="59"/>
      <c r="K9" s="63"/>
      <c r="L9" s="58"/>
      <c r="M9" s="59"/>
      <c r="N9" s="63"/>
      <c r="O9" s="58"/>
      <c r="P9" s="59"/>
      <c r="Q9" s="54" t="s">
        <v>38</v>
      </c>
      <c r="R9" s="64"/>
      <c r="S9" s="74"/>
      <c r="T9" s="8" t="s">
        <v>14</v>
      </c>
      <c r="U9" s="72">
        <f>SUM(H9:P9)</f>
        <v>0</v>
      </c>
      <c r="V9" s="72"/>
      <c r="W9" s="73"/>
      <c r="X9" s="75" t="s">
        <v>11</v>
      </c>
      <c r="Y9" s="75"/>
      <c r="Z9" s="76"/>
      <c r="AA9" s="9" t="s">
        <v>16</v>
      </c>
      <c r="AB9" s="70">
        <f>IF(U9&lt;=25000,U9,IF(U9&lt;=50000,ROUNDUP(U9*1/2+12500,0),IF(U9&lt;=100000,ROUNDUP(U9*1/4+25000,0),50000)))</f>
        <v>0</v>
      </c>
      <c r="AC9" s="70"/>
      <c r="AD9" s="71"/>
      <c r="AE9" s="75" t="s">
        <v>40</v>
      </c>
      <c r="AF9" s="76"/>
      <c r="AG9" s="7" t="s">
        <v>19</v>
      </c>
      <c r="AH9" s="77">
        <f>MAX(AB9,AH8)</f>
        <v>0</v>
      </c>
      <c r="AI9" s="77"/>
      <c r="AJ9" s="78"/>
    </row>
    <row r="10" spans="1:36" ht="25.5" customHeight="1" thickBot="1"/>
    <row r="11" spans="1:36" ht="19.5" customHeight="1" thickTop="1">
      <c r="AG11" s="33" t="s">
        <v>45</v>
      </c>
      <c r="AH11" s="34"/>
      <c r="AI11" s="34"/>
      <c r="AJ11" s="35"/>
    </row>
    <row r="12" spans="1:36" ht="19.5" customHeight="1">
      <c r="AG12" s="36"/>
      <c r="AH12" s="37"/>
      <c r="AI12" s="37"/>
      <c r="AJ12" s="38"/>
    </row>
    <row r="13" spans="1:36" ht="41.25" customHeight="1" thickBot="1">
      <c r="AG13" s="39">
        <f>MIN(AH4+S6+AH9,120000)</f>
        <v>0</v>
      </c>
      <c r="AH13" s="40"/>
      <c r="AI13" s="40"/>
      <c r="AJ13" s="41"/>
    </row>
    <row r="14" spans="1:36" ht="22.5" customHeight="1" thickTop="1" thickBot="1"/>
    <row r="15" spans="1:36" ht="33" customHeight="1" thickTop="1" thickBot="1">
      <c r="A15" s="50" t="s">
        <v>22</v>
      </c>
      <c r="B15" s="51"/>
      <c r="C15" s="56" t="s">
        <v>23</v>
      </c>
      <c r="D15" s="57"/>
      <c r="E15" s="18" t="s">
        <v>25</v>
      </c>
      <c r="F15" s="60"/>
      <c r="G15" s="60"/>
      <c r="H15" s="61"/>
      <c r="I15" s="62"/>
      <c r="J15" s="60"/>
      <c r="K15" s="61"/>
      <c r="L15" s="65" t="s">
        <v>31</v>
      </c>
      <c r="M15" s="66"/>
      <c r="N15" s="66"/>
      <c r="O15" s="8" t="s">
        <v>26</v>
      </c>
      <c r="P15" s="67">
        <f>SUM(F15:K15)</f>
        <v>0</v>
      </c>
      <c r="Q15" s="68"/>
      <c r="R15" s="69"/>
      <c r="S15" s="48" t="s">
        <v>28</v>
      </c>
      <c r="T15" s="49"/>
      <c r="U15" s="49"/>
      <c r="V15" s="29">
        <f>IF(P15=50000,50000,MIN(P15,50000))</f>
        <v>0</v>
      </c>
      <c r="W15" s="29"/>
      <c r="X15" s="30"/>
      <c r="Y15" s="42" t="s">
        <v>30</v>
      </c>
      <c r="Z15" s="43"/>
      <c r="AA15" s="44"/>
    </row>
    <row r="16" spans="1:36" ht="33" customHeight="1" thickTop="1" thickBot="1">
      <c r="A16" s="52"/>
      <c r="B16" s="53"/>
      <c r="C16" s="54" t="s">
        <v>24</v>
      </c>
      <c r="D16" s="55"/>
      <c r="E16" s="19" t="s">
        <v>25</v>
      </c>
      <c r="F16" s="58"/>
      <c r="G16" s="58"/>
      <c r="H16" s="59"/>
      <c r="I16" s="63"/>
      <c r="J16" s="58"/>
      <c r="K16" s="59"/>
      <c r="L16" s="54" t="s">
        <v>32</v>
      </c>
      <c r="M16" s="64"/>
      <c r="N16" s="64"/>
      <c r="O16" s="8" t="s">
        <v>27</v>
      </c>
      <c r="P16" s="67">
        <f>SUM(F16:K16)</f>
        <v>0</v>
      </c>
      <c r="Q16" s="68"/>
      <c r="R16" s="69"/>
      <c r="S16" s="25" t="s">
        <v>29</v>
      </c>
      <c r="T16" s="26"/>
      <c r="U16" s="26"/>
      <c r="V16" s="27">
        <f>IF(P16&lt;=10000,P16,IF(P16&lt;=20000,ROUNDUP(P16/2+5000,0),IF(P16&lt;=20000,P16,15000)))</f>
        <v>0</v>
      </c>
      <c r="W16" s="27"/>
      <c r="X16" s="28"/>
      <c r="Y16" s="45">
        <f>MIN(V15+V16,50000)</f>
        <v>0</v>
      </c>
      <c r="Z16" s="46"/>
      <c r="AA16" s="47"/>
    </row>
    <row r="17" spans="22:27" ht="34.5" customHeight="1">
      <c r="V17" s="90" t="s">
        <v>42</v>
      </c>
      <c r="W17" s="90"/>
      <c r="X17" s="90"/>
      <c r="Y17" s="90"/>
      <c r="Z17" s="90"/>
      <c r="AA17" s="90"/>
    </row>
    <row r="18" spans="22:27" ht="34.5" customHeight="1">
      <c r="V18" s="6"/>
    </row>
    <row r="19" spans="22:27" ht="34.5" customHeight="1"/>
    <row r="20" spans="22:27" ht="13.5" customHeight="1"/>
    <row r="21" spans="22:27" ht="13.5" customHeight="1"/>
  </sheetData>
  <sheetProtection sheet="1" selectLockedCells="1"/>
  <mergeCells count="69">
    <mergeCell ref="V17:AA17"/>
    <mergeCell ref="L6:N6"/>
    <mergeCell ref="A3:B4"/>
    <mergeCell ref="C4:F4"/>
    <mergeCell ref="C3:F3"/>
    <mergeCell ref="H4:J4"/>
    <mergeCell ref="H3:J3"/>
    <mergeCell ref="A6:B6"/>
    <mergeCell ref="D6:F6"/>
    <mergeCell ref="G6:I6"/>
    <mergeCell ref="J6:K6"/>
    <mergeCell ref="K3:M3"/>
    <mergeCell ref="N3:P3"/>
    <mergeCell ref="K4:M4"/>
    <mergeCell ref="N4:P4"/>
    <mergeCell ref="Q3:S3"/>
    <mergeCell ref="Q4:S4"/>
    <mergeCell ref="AE4:AF4"/>
    <mergeCell ref="AH4:AJ4"/>
    <mergeCell ref="AH3:AJ3"/>
    <mergeCell ref="AB4:AD4"/>
    <mergeCell ref="AB3:AD3"/>
    <mergeCell ref="AE3:AF3"/>
    <mergeCell ref="U4:W4"/>
    <mergeCell ref="U3:W3"/>
    <mergeCell ref="X4:Z4"/>
    <mergeCell ref="X3:Z3"/>
    <mergeCell ref="A8:B9"/>
    <mergeCell ref="C8:F8"/>
    <mergeCell ref="H8:J8"/>
    <mergeCell ref="K8:M8"/>
    <mergeCell ref="N8:P8"/>
    <mergeCell ref="AB8:AD8"/>
    <mergeCell ref="AH8:AJ8"/>
    <mergeCell ref="C9:F9"/>
    <mergeCell ref="H9:J9"/>
    <mergeCell ref="K9:M9"/>
    <mergeCell ref="N9:P9"/>
    <mergeCell ref="Q9:S9"/>
    <mergeCell ref="U9:W9"/>
    <mergeCell ref="X9:Z9"/>
    <mergeCell ref="AB9:AD9"/>
    <mergeCell ref="AE9:AF9"/>
    <mergeCell ref="AH9:AJ9"/>
    <mergeCell ref="AE8:AF8"/>
    <mergeCell ref="Q8:S8"/>
    <mergeCell ref="U8:W8"/>
    <mergeCell ref="I15:K15"/>
    <mergeCell ref="I16:K16"/>
    <mergeCell ref="L16:N16"/>
    <mergeCell ref="L15:N15"/>
    <mergeCell ref="P16:R16"/>
    <mergeCell ref="P15:R15"/>
    <mergeCell ref="A15:B16"/>
    <mergeCell ref="C16:D16"/>
    <mergeCell ref="C15:D15"/>
    <mergeCell ref="F16:H16"/>
    <mergeCell ref="F15:H15"/>
    <mergeCell ref="AG11:AJ12"/>
    <mergeCell ref="AG13:AJ13"/>
    <mergeCell ref="Y15:AA15"/>
    <mergeCell ref="Y16:AA16"/>
    <mergeCell ref="S15:U15"/>
    <mergeCell ref="S6:U6"/>
    <mergeCell ref="O6:Q6"/>
    <mergeCell ref="S16:U16"/>
    <mergeCell ref="V16:X16"/>
    <mergeCell ref="V15:X15"/>
    <mergeCell ref="X8:Z8"/>
  </mergeCells>
  <phoneticPr fontId="2"/>
  <conditionalFormatting sqref="V15:X15">
    <cfRule type="expression" dxfId="1" priority="2">
      <formula>$V$16&lt;$V$15</formula>
    </cfRule>
  </conditionalFormatting>
  <conditionalFormatting sqref="V16:X16">
    <cfRule type="expression" dxfId="0" priority="1">
      <formula>$V$15&lt;$V$16</formula>
    </cfRule>
  </conditionalFormatting>
  <dataValidations count="1">
    <dataValidation imeMode="halfAlpha" allowBlank="1" showInputMessage="1" showErrorMessage="1" sqref="H3:P4 D6:I6 H8:P9 F15:K16" xr:uid="{BF9D2E20-43DD-40FC-AA1D-B45E4F3913B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知世 梯</cp:lastModifiedBy>
  <cp:lastPrinted>2019-09-27T07:37:32Z</cp:lastPrinted>
  <dcterms:created xsi:type="dcterms:W3CDTF">2015-06-05T18:19:34Z</dcterms:created>
  <dcterms:modified xsi:type="dcterms:W3CDTF">2023-11-09T00:57:42Z</dcterms:modified>
</cp:coreProperties>
</file>